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X:\Папки с рабочего стола\Маркетинг\Сайт\Новый сайт 2018\1сайт битрикс\Пошив на заказ\"/>
    </mc:Choice>
  </mc:AlternateContent>
  <xr:revisionPtr revIDLastSave="0" documentId="13_ncr:1_{A1B9EFAB-236F-48C9-8CF1-3D2E923C89E9}" xr6:coauthVersionLast="37" xr6:coauthVersionMax="37" xr10:uidLastSave="{00000000-0000-0000-0000-000000000000}"/>
  <bookViews>
    <workbookView xWindow="0" yWindow="0" windowWidth="22185" windowHeight="9030" tabRatio="500" activeTab="1" xr2:uid="{00000000-000D-0000-FFFF-FFFF00000000}"/>
  </bookViews>
  <sheets>
    <sheet name="прайс на пошив" sheetId="2" r:id="rId1"/>
    <sheet name="прайс цен на изготовления лекал" sheetId="3" r:id="rId2"/>
  </sheets>
  <calcPr calcId="179021"/>
</workbook>
</file>

<file path=xl/calcChain.xml><?xml version="1.0" encoding="utf-8"?>
<calcChain xmlns="http://schemas.openxmlformats.org/spreadsheetml/2006/main">
  <c r="H66" i="3" l="1"/>
  <c r="I66" i="3" s="1"/>
  <c r="J66" i="3" s="1"/>
  <c r="K66" i="3" s="1"/>
  <c r="G66" i="3"/>
  <c r="D66" i="3"/>
  <c r="C66" i="3"/>
  <c r="D65" i="3"/>
  <c r="C65" i="3"/>
  <c r="H64" i="3"/>
  <c r="I64" i="3" s="1"/>
  <c r="J64" i="3" s="1"/>
  <c r="K64" i="3" s="1"/>
  <c r="D64" i="3"/>
  <c r="C64" i="3"/>
  <c r="G64" i="3" s="1"/>
  <c r="H63" i="3"/>
  <c r="I63" i="3" s="1"/>
  <c r="J63" i="3" s="1"/>
  <c r="K63" i="3" s="1"/>
  <c r="G63" i="3"/>
  <c r="D63" i="3"/>
  <c r="C63" i="3"/>
  <c r="K62" i="3"/>
  <c r="J62" i="3"/>
  <c r="H62" i="3"/>
  <c r="I62" i="3" s="1"/>
  <c r="G62" i="3"/>
  <c r="D62" i="3"/>
  <c r="C62" i="3"/>
  <c r="D61" i="3"/>
  <c r="C61" i="3"/>
  <c r="D60" i="3"/>
  <c r="C60" i="3"/>
  <c r="G60" i="3" s="1"/>
  <c r="H59" i="3"/>
  <c r="I59" i="3" s="1"/>
  <c r="J59" i="3" s="1"/>
  <c r="K59" i="3" s="1"/>
  <c r="G59" i="3"/>
  <c r="D59" i="3"/>
  <c r="C59" i="3"/>
  <c r="J58" i="3"/>
  <c r="K58" i="3" s="1"/>
  <c r="H58" i="3"/>
  <c r="I58" i="3" s="1"/>
  <c r="G58" i="3"/>
  <c r="D58" i="3"/>
  <c r="C58" i="3"/>
  <c r="D57" i="3"/>
  <c r="C57" i="3"/>
  <c r="H57" i="3" s="1"/>
  <c r="I57" i="3" s="1"/>
  <c r="J57" i="3" s="1"/>
  <c r="K57" i="3" s="1"/>
  <c r="H56" i="3"/>
  <c r="I56" i="3" s="1"/>
  <c r="J56" i="3" s="1"/>
  <c r="K56" i="3" s="1"/>
  <c r="D56" i="3"/>
  <c r="C56" i="3"/>
  <c r="G56" i="3" s="1"/>
  <c r="D55" i="3"/>
  <c r="C55" i="3"/>
  <c r="H55" i="3" s="1"/>
  <c r="I55" i="3" s="1"/>
  <c r="J55" i="3" s="1"/>
  <c r="K55" i="3" s="1"/>
  <c r="K54" i="3"/>
  <c r="J54" i="3"/>
  <c r="H54" i="3"/>
  <c r="I54" i="3" s="1"/>
  <c r="G54" i="3"/>
  <c r="D54" i="3"/>
  <c r="C54" i="3"/>
  <c r="D53" i="3"/>
  <c r="C53" i="3"/>
  <c r="H53" i="3" s="1"/>
  <c r="I53" i="3" s="1"/>
  <c r="J53" i="3" s="1"/>
  <c r="K53" i="3" s="1"/>
  <c r="D52" i="3"/>
  <c r="C52" i="3"/>
  <c r="G52" i="3" s="1"/>
  <c r="H51" i="3"/>
  <c r="I51" i="3" s="1"/>
  <c r="J51" i="3" s="1"/>
  <c r="K51" i="3" s="1"/>
  <c r="G51" i="3"/>
  <c r="D51" i="3"/>
  <c r="C51" i="3"/>
  <c r="K50" i="3"/>
  <c r="J50" i="3"/>
  <c r="H50" i="3"/>
  <c r="I50" i="3" s="1"/>
  <c r="G50" i="3"/>
  <c r="D50" i="3"/>
  <c r="C50" i="3"/>
  <c r="I49" i="3"/>
  <c r="J49" i="3" s="1"/>
  <c r="K49" i="3" s="1"/>
  <c r="G49" i="3"/>
  <c r="D49" i="3"/>
  <c r="C49" i="3"/>
  <c r="H49" i="3" s="1"/>
  <c r="D48" i="3"/>
  <c r="C48" i="3"/>
  <c r="G48" i="3" s="1"/>
  <c r="H47" i="3"/>
  <c r="I47" i="3" s="1"/>
  <c r="J47" i="3" s="1"/>
  <c r="K47" i="3" s="1"/>
  <c r="G47" i="3"/>
  <c r="D47" i="3"/>
  <c r="C47" i="3"/>
  <c r="J46" i="3"/>
  <c r="K46" i="3" s="1"/>
  <c r="H46" i="3"/>
  <c r="I46" i="3" s="1"/>
  <c r="G46" i="3"/>
  <c r="D46" i="3"/>
  <c r="C46" i="3"/>
  <c r="G44" i="3"/>
  <c r="D44" i="3"/>
  <c r="C44" i="3"/>
  <c r="H44" i="3" s="1"/>
  <c r="I44" i="3" s="1"/>
  <c r="J44" i="3" s="1"/>
  <c r="K44" i="3" s="1"/>
  <c r="I43" i="3"/>
  <c r="J43" i="3" s="1"/>
  <c r="K43" i="3" s="1"/>
  <c r="H43" i="3"/>
  <c r="D43" i="3"/>
  <c r="C43" i="3"/>
  <c r="G43" i="3" s="1"/>
  <c r="D42" i="3"/>
  <c r="C42" i="3"/>
  <c r="H42" i="3" s="1"/>
  <c r="I42" i="3" s="1"/>
  <c r="J42" i="3" s="1"/>
  <c r="K42" i="3" s="1"/>
  <c r="H41" i="3"/>
  <c r="I41" i="3" s="1"/>
  <c r="J41" i="3" s="1"/>
  <c r="K41" i="3" s="1"/>
  <c r="G41" i="3"/>
  <c r="D41" i="3"/>
  <c r="C41" i="3"/>
  <c r="D40" i="3"/>
  <c r="C40" i="3"/>
  <c r="H40" i="3" s="1"/>
  <c r="I40" i="3" s="1"/>
  <c r="J40" i="3" s="1"/>
  <c r="K40" i="3" s="1"/>
  <c r="H39" i="3"/>
  <c r="I39" i="3" s="1"/>
  <c r="J39" i="3" s="1"/>
  <c r="K39" i="3" s="1"/>
  <c r="D39" i="3"/>
  <c r="C39" i="3"/>
  <c r="G39" i="3" s="1"/>
  <c r="D38" i="3"/>
  <c r="C38" i="3"/>
  <c r="H38" i="3" s="1"/>
  <c r="I38" i="3" s="1"/>
  <c r="J38" i="3" s="1"/>
  <c r="K38" i="3" s="1"/>
  <c r="K37" i="3"/>
  <c r="J37" i="3"/>
  <c r="H37" i="3"/>
  <c r="I37" i="3" s="1"/>
  <c r="G37" i="3"/>
  <c r="D37" i="3"/>
  <c r="C37" i="3"/>
  <c r="D36" i="3"/>
  <c r="C36" i="3"/>
  <c r="H36" i="3" s="1"/>
  <c r="I36" i="3" s="1"/>
  <c r="J36" i="3" s="1"/>
  <c r="K36" i="3" s="1"/>
  <c r="D35" i="3"/>
  <c r="C35" i="3"/>
  <c r="G35" i="3" s="1"/>
  <c r="H34" i="3"/>
  <c r="I34" i="3" s="1"/>
  <c r="J34" i="3" s="1"/>
  <c r="K34" i="3" s="1"/>
  <c r="G34" i="3"/>
  <c r="D34" i="3"/>
  <c r="C34" i="3"/>
  <c r="K33" i="3"/>
  <c r="J33" i="3"/>
  <c r="H33" i="3"/>
  <c r="I33" i="3" s="1"/>
  <c r="G33" i="3"/>
  <c r="D33" i="3"/>
  <c r="C33" i="3"/>
  <c r="I32" i="3"/>
  <c r="J32" i="3" s="1"/>
  <c r="K32" i="3" s="1"/>
  <c r="G32" i="3"/>
  <c r="D32" i="3"/>
  <c r="C32" i="3"/>
  <c r="H32" i="3" s="1"/>
  <c r="D31" i="3"/>
  <c r="C31" i="3"/>
  <c r="G31" i="3" s="1"/>
  <c r="G30" i="3"/>
  <c r="D30" i="3"/>
  <c r="C30" i="3"/>
  <c r="H30" i="3" s="1"/>
  <c r="I30" i="3" s="1"/>
  <c r="J30" i="3" s="1"/>
  <c r="K30" i="3" s="1"/>
  <c r="J29" i="3"/>
  <c r="K29" i="3" s="1"/>
  <c r="H29" i="3"/>
  <c r="I29" i="3" s="1"/>
  <c r="G29" i="3"/>
  <c r="D29" i="3"/>
  <c r="C29" i="3"/>
  <c r="G28" i="3"/>
  <c r="D28" i="3"/>
  <c r="C28" i="3"/>
  <c r="H28" i="3" s="1"/>
  <c r="I28" i="3" s="1"/>
  <c r="J28" i="3" s="1"/>
  <c r="K28" i="3" s="1"/>
  <c r="I27" i="3"/>
  <c r="J27" i="3" s="1"/>
  <c r="K27" i="3" s="1"/>
  <c r="H27" i="3"/>
  <c r="D27" i="3"/>
  <c r="C27" i="3"/>
  <c r="G27" i="3" s="1"/>
  <c r="D26" i="3"/>
  <c r="C26" i="3"/>
  <c r="H26" i="3" s="1"/>
  <c r="I26" i="3" s="1"/>
  <c r="J26" i="3" s="1"/>
  <c r="K26" i="3" s="1"/>
  <c r="H25" i="3"/>
  <c r="I25" i="3" s="1"/>
  <c r="J25" i="3" s="1"/>
  <c r="K25" i="3" s="1"/>
  <c r="G25" i="3"/>
  <c r="D25" i="3"/>
  <c r="C25" i="3"/>
  <c r="D24" i="3"/>
  <c r="C24" i="3"/>
  <c r="H24" i="3" s="1"/>
  <c r="I24" i="3" s="1"/>
  <c r="J24" i="3" s="1"/>
  <c r="K24" i="3" s="1"/>
  <c r="H23" i="3"/>
  <c r="I23" i="3" s="1"/>
  <c r="J23" i="3" s="1"/>
  <c r="K23" i="3" s="1"/>
  <c r="D23" i="3"/>
  <c r="C23" i="3"/>
  <c r="G23" i="3" s="1"/>
  <c r="D22" i="3"/>
  <c r="C22" i="3"/>
  <c r="H22" i="3" s="1"/>
  <c r="I22" i="3" s="1"/>
  <c r="J22" i="3" s="1"/>
  <c r="K22" i="3" s="1"/>
  <c r="K21" i="3"/>
  <c r="J21" i="3"/>
  <c r="H21" i="3"/>
  <c r="I21" i="3" s="1"/>
  <c r="G21" i="3"/>
  <c r="D21" i="3"/>
  <c r="C21" i="3"/>
  <c r="D19" i="3"/>
  <c r="C19" i="3"/>
  <c r="H19" i="3" s="1"/>
  <c r="I19" i="3" s="1"/>
  <c r="J19" i="3" s="1"/>
  <c r="K19" i="3" s="1"/>
  <c r="D18" i="3"/>
  <c r="C18" i="3"/>
  <c r="G18" i="3" s="1"/>
  <c r="H17" i="3"/>
  <c r="I17" i="3" s="1"/>
  <c r="J17" i="3" s="1"/>
  <c r="K17" i="3" s="1"/>
  <c r="G17" i="3"/>
  <c r="D17" i="3"/>
  <c r="C17" i="3"/>
  <c r="K16" i="3"/>
  <c r="J16" i="3"/>
  <c r="H16" i="3"/>
  <c r="I16" i="3" s="1"/>
  <c r="G16" i="3"/>
  <c r="D16" i="3"/>
  <c r="C16" i="3"/>
  <c r="I15" i="3"/>
  <c r="J15" i="3" s="1"/>
  <c r="K15" i="3" s="1"/>
  <c r="G15" i="3"/>
  <c r="D15" i="3"/>
  <c r="C15" i="3"/>
  <c r="H15" i="3" s="1"/>
  <c r="D14" i="3"/>
  <c r="C14" i="3"/>
  <c r="G14" i="3" s="1"/>
  <c r="H13" i="3"/>
  <c r="I13" i="3" s="1"/>
  <c r="J13" i="3" s="1"/>
  <c r="K13" i="3" s="1"/>
  <c r="G13" i="3"/>
  <c r="D13" i="3"/>
  <c r="C13" i="3"/>
  <c r="J12" i="3"/>
  <c r="K12" i="3" s="1"/>
  <c r="H12" i="3"/>
  <c r="I12" i="3" s="1"/>
  <c r="G12" i="3"/>
  <c r="D12" i="3"/>
  <c r="C12" i="3"/>
  <c r="G11" i="3"/>
  <c r="D11" i="3"/>
  <c r="C11" i="3"/>
  <c r="H11" i="3" s="1"/>
  <c r="I11" i="3" s="1"/>
  <c r="J11" i="3" s="1"/>
  <c r="K11" i="3" s="1"/>
  <c r="I10" i="3"/>
  <c r="J10" i="3" s="1"/>
  <c r="K10" i="3" s="1"/>
  <c r="H10" i="3"/>
  <c r="D10" i="3"/>
  <c r="C10" i="3"/>
  <c r="G10" i="3" s="1"/>
  <c r="D9" i="3"/>
  <c r="C9" i="3"/>
  <c r="H9" i="3" s="1"/>
  <c r="I9" i="3" s="1"/>
  <c r="J9" i="3" s="1"/>
  <c r="K9" i="3" s="1"/>
  <c r="H8" i="3"/>
  <c r="I8" i="3" s="1"/>
  <c r="J8" i="3" s="1"/>
  <c r="K8" i="3" s="1"/>
  <c r="G8" i="3"/>
  <c r="D8" i="3"/>
  <c r="C8" i="3"/>
  <c r="D7" i="3"/>
  <c r="C7" i="3"/>
  <c r="H7" i="3" s="1"/>
  <c r="I7" i="3" s="1"/>
  <c r="J7" i="3" s="1"/>
  <c r="K7" i="3" s="1"/>
  <c r="H6" i="3"/>
  <c r="I6" i="3" s="1"/>
  <c r="J6" i="3" s="1"/>
  <c r="K6" i="3" s="1"/>
  <c r="D6" i="3"/>
  <c r="C6" i="3"/>
  <c r="G6" i="3" s="1"/>
  <c r="D5" i="3"/>
  <c r="C5" i="3"/>
  <c r="H5" i="3" s="1"/>
  <c r="I5" i="3" s="1"/>
  <c r="J5" i="3" s="1"/>
  <c r="K5" i="3" s="1"/>
  <c r="H4" i="3"/>
  <c r="I4" i="3" s="1"/>
  <c r="J4" i="3" s="1"/>
  <c r="K4" i="3" s="1"/>
  <c r="G4" i="3"/>
  <c r="D4" i="3"/>
  <c r="C4" i="3"/>
  <c r="G7" i="3" l="1"/>
  <c r="G9" i="3"/>
  <c r="H18" i="3"/>
  <c r="I18" i="3" s="1"/>
  <c r="J18" i="3" s="1"/>
  <c r="K18" i="3" s="1"/>
  <c r="G24" i="3"/>
  <c r="G26" i="3"/>
  <c r="H35" i="3"/>
  <c r="I35" i="3" s="1"/>
  <c r="J35" i="3" s="1"/>
  <c r="K35" i="3" s="1"/>
  <c r="G40" i="3"/>
  <c r="G42" i="3"/>
  <c r="H52" i="3"/>
  <c r="I52" i="3" s="1"/>
  <c r="J52" i="3" s="1"/>
  <c r="K52" i="3" s="1"/>
  <c r="G57" i="3"/>
  <c r="H60" i="3"/>
  <c r="I60" i="3" s="1"/>
  <c r="J60" i="3" s="1"/>
  <c r="K60" i="3" s="1"/>
  <c r="G5" i="3"/>
  <c r="H14" i="3"/>
  <c r="I14" i="3" s="1"/>
  <c r="J14" i="3" s="1"/>
  <c r="K14" i="3" s="1"/>
  <c r="G19" i="3"/>
  <c r="G22" i="3"/>
  <c r="H31" i="3"/>
  <c r="I31" i="3" s="1"/>
  <c r="J31" i="3" s="1"/>
  <c r="K31" i="3" s="1"/>
  <c r="G36" i="3"/>
  <c r="G38" i="3"/>
  <c r="H48" i="3"/>
  <c r="I48" i="3" s="1"/>
  <c r="J48" i="3" s="1"/>
  <c r="K48" i="3" s="1"/>
  <c r="G53" i="3"/>
  <c r="G55" i="3"/>
  <c r="H65" i="3"/>
  <c r="I65" i="3" s="1"/>
  <c r="J65" i="3" s="1"/>
  <c r="K65" i="3" s="1"/>
  <c r="G65" i="3"/>
  <c r="H61" i="3"/>
  <c r="I61" i="3" s="1"/>
  <c r="J61" i="3" s="1"/>
  <c r="K61" i="3" s="1"/>
  <c r="G61" i="3"/>
</calcChain>
</file>

<file path=xl/sharedStrings.xml><?xml version="1.0" encoding="utf-8"?>
<sst xmlns="http://schemas.openxmlformats.org/spreadsheetml/2006/main" count="259" uniqueCount="86">
  <si>
    <t>Технический рисунок</t>
  </si>
  <si>
    <t>Женский ассортимент</t>
  </si>
  <si>
    <t>Мужской ассортимент</t>
  </si>
  <si>
    <t>костюм спортивный</t>
  </si>
  <si>
    <t>Характеристики</t>
  </si>
  <si>
    <t>Тираж/партия</t>
  </si>
  <si>
    <t>сарафан, туника</t>
  </si>
  <si>
    <t>рубашка поло</t>
  </si>
  <si>
    <t>Наименование</t>
  </si>
  <si>
    <t>брюки спортивные</t>
  </si>
  <si>
    <t>толстовка с капюшоном на молнии</t>
  </si>
  <si>
    <t>Построение базовой конструкции</t>
  </si>
  <si>
    <t>платье</t>
  </si>
  <si>
    <t>сорочка</t>
  </si>
  <si>
    <t>Техническое описание</t>
  </si>
  <si>
    <t>Технологический процесс</t>
  </si>
  <si>
    <t>майка, борцовкак, топ</t>
  </si>
  <si>
    <t>Шорты</t>
  </si>
  <si>
    <t>блузка</t>
  </si>
  <si>
    <t>Поло</t>
  </si>
  <si>
    <t>брюки</t>
  </si>
  <si>
    <t>свитшот</t>
  </si>
  <si>
    <t>костюм</t>
  </si>
  <si>
    <t>худи</t>
  </si>
  <si>
    <t>сарафан</t>
  </si>
  <si>
    <t>база</t>
  </si>
  <si>
    <t>Пижамы</t>
  </si>
  <si>
    <t>Градация лекал( 1 размер, 1 рост)</t>
  </si>
  <si>
    <t>Норма расхода сырья и материалов</t>
  </si>
  <si>
    <t>Детский ассортимент</t>
  </si>
  <si>
    <t>Изделие</t>
  </si>
  <si>
    <t>25 ед /размер</t>
  </si>
  <si>
    <t>белье</t>
  </si>
  <si>
    <t>жакет, облегченное пальто без подклада</t>
  </si>
  <si>
    <t>шорты</t>
  </si>
  <si>
    <t>Футболка</t>
  </si>
  <si>
    <t xml:space="preserve">Толстовка </t>
  </si>
  <si>
    <t>гарнитур (нижнее белье)</t>
  </si>
  <si>
    <t>от 150 руб</t>
  </si>
  <si>
    <t>комбинезоны</t>
  </si>
  <si>
    <t>от 195 руб</t>
  </si>
  <si>
    <t>от 255 руб</t>
  </si>
  <si>
    <t>от 80 руб</t>
  </si>
  <si>
    <t>от 100 руб</t>
  </si>
  <si>
    <t>термобелье</t>
  </si>
  <si>
    <t>от 130 руб</t>
  </si>
  <si>
    <t>от 170 руб</t>
  </si>
  <si>
    <t>от 250 руб</t>
  </si>
  <si>
    <t>от 325 руб</t>
  </si>
  <si>
    <t>от 423 руб</t>
  </si>
  <si>
    <t>майка, борцовка</t>
  </si>
  <si>
    <t>Пошив образца(стоимость ткани и фурнитуры не входят)</t>
  </si>
  <si>
    <t>Спецификация деталей</t>
  </si>
  <si>
    <t>юбка классическая</t>
  </si>
  <si>
    <t>юбка моделированная</t>
  </si>
  <si>
    <t>Майка</t>
  </si>
  <si>
    <t>Свитшот</t>
  </si>
  <si>
    <t>Лонгслив облегченный</t>
  </si>
  <si>
    <t>Худи</t>
  </si>
  <si>
    <t>Брюки</t>
  </si>
  <si>
    <t>50 ед/размер</t>
  </si>
  <si>
    <t>100 ед/размер</t>
  </si>
  <si>
    <t>брюки классические</t>
  </si>
  <si>
    <t>Раскладка лекал для кроя</t>
  </si>
  <si>
    <t>Гарнитур мужской</t>
  </si>
  <si>
    <t>от 185 руб</t>
  </si>
  <si>
    <t>футболка</t>
  </si>
  <si>
    <t>от 104 руб</t>
  </si>
  <si>
    <t>от 135 руб</t>
  </si>
  <si>
    <t>от 125 руб</t>
  </si>
  <si>
    <t>лонгслив</t>
  </si>
  <si>
    <t>Табель мер</t>
  </si>
  <si>
    <t>бесплатно</t>
  </si>
  <si>
    <t>от 145 руб</t>
  </si>
  <si>
    <t>от 110 руб</t>
  </si>
  <si>
    <t>от 240 руб</t>
  </si>
  <si>
    <t>от 95 руб</t>
  </si>
  <si>
    <t>от 188 руб</t>
  </si>
  <si>
    <t>от 315 руб</t>
  </si>
  <si>
    <t>от 123 руб</t>
  </si>
  <si>
    <t>от 162 руб</t>
  </si>
  <si>
    <t>от 160 руб</t>
  </si>
  <si>
    <t>от 211 руб</t>
  </si>
  <si>
    <t>от245 руб</t>
  </si>
  <si>
    <t>от143 руб</t>
  </si>
  <si>
    <t>платье поло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</si>
</sst>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rgb="FF000000"/>
      <name val="Arial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</cellXfs>
  <cellStyles count="1">
    <cellStyle name="Обычный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2:F16"/>
  <sheetViews>
    <sheetView zoomScaleNormal="100" zoomScaleSheetLayoutView="75" workbookViewId="0">
      <selection activeCell="D32" sqref="D32"/>
    </sheetView>
  </sheetViews>
  <sheetFormatPr defaultColWidth="8.75" defaultRowHeight="14.25" x14ac:dyDescent="0.2"/>
  <cols>
    <col min="2" max="2" width="20.125" customWidth="1"/>
    <col min="3" max="3" width="16.875" customWidth="1"/>
    <col min="4" max="4" width="11.75" customWidth="1"/>
    <col min="5" max="5" width="11.375" customWidth="1"/>
    <col min="6" max="6" width="11.5" customWidth="1"/>
  </cols>
  <sheetData>
    <row r="2" spans="2:6" ht="14.85" customHeight="1" x14ac:dyDescent="0.2">
      <c r="B2" s="3" t="s">
        <v>8</v>
      </c>
      <c r="C2" s="3" t="s">
        <v>4</v>
      </c>
      <c r="D2" s="4" t="s">
        <v>5</v>
      </c>
      <c r="E2" s="4"/>
      <c r="F2" s="4"/>
    </row>
    <row r="3" spans="2:6" ht="14.85" customHeight="1" x14ac:dyDescent="0.2">
      <c r="B3" s="3"/>
      <c r="C3" s="3"/>
      <c r="D3" s="2" t="s">
        <v>31</v>
      </c>
      <c r="E3" s="2" t="s">
        <v>60</v>
      </c>
      <c r="F3" s="2" t="s">
        <v>61</v>
      </c>
    </row>
    <row r="4" spans="2:6" x14ac:dyDescent="0.2">
      <c r="B4" s="3"/>
      <c r="C4" s="3"/>
      <c r="D4" s="2"/>
      <c r="E4" s="2"/>
      <c r="F4" s="2"/>
    </row>
    <row r="5" spans="2:6" x14ac:dyDescent="0.2">
      <c r="B5" s="5" t="s">
        <v>35</v>
      </c>
      <c r="C5" s="5" t="s">
        <v>25</v>
      </c>
      <c r="D5" s="5" t="s">
        <v>81</v>
      </c>
      <c r="E5" s="5" t="s">
        <v>79</v>
      </c>
      <c r="F5" s="5" t="s">
        <v>76</v>
      </c>
    </row>
    <row r="6" spans="2:6" x14ac:dyDescent="0.2">
      <c r="B6" s="5" t="s">
        <v>57</v>
      </c>
      <c r="C6" s="5" t="s">
        <v>25</v>
      </c>
      <c r="D6" s="5" t="s">
        <v>65</v>
      </c>
      <c r="E6" s="5" t="s">
        <v>84</v>
      </c>
      <c r="F6" s="5" t="s">
        <v>74</v>
      </c>
    </row>
    <row r="7" spans="2:6" x14ac:dyDescent="0.2">
      <c r="B7" s="5" t="s">
        <v>55</v>
      </c>
      <c r="C7" s="5" t="s">
        <v>25</v>
      </c>
      <c r="D7" s="5" t="s">
        <v>68</v>
      </c>
      <c r="E7" s="5" t="s">
        <v>67</v>
      </c>
      <c r="F7" s="5" t="s">
        <v>42</v>
      </c>
    </row>
    <row r="8" spans="2:6" x14ac:dyDescent="0.2">
      <c r="B8" s="5" t="s">
        <v>36</v>
      </c>
      <c r="C8" s="5" t="s">
        <v>25</v>
      </c>
      <c r="D8" s="5" t="s">
        <v>78</v>
      </c>
      <c r="E8" s="5" t="s">
        <v>75</v>
      </c>
      <c r="F8" s="5" t="s">
        <v>65</v>
      </c>
    </row>
    <row r="9" spans="2:6" x14ac:dyDescent="0.2">
      <c r="B9" s="5" t="s">
        <v>56</v>
      </c>
      <c r="C9" s="5" t="s">
        <v>25</v>
      </c>
      <c r="D9" s="5" t="s">
        <v>82</v>
      </c>
      <c r="E9" s="5" t="s">
        <v>80</v>
      </c>
      <c r="F9" s="5" t="s">
        <v>69</v>
      </c>
    </row>
    <row r="10" spans="2:6" x14ac:dyDescent="0.2">
      <c r="B10" s="5" t="s">
        <v>58</v>
      </c>
      <c r="C10" s="5" t="s">
        <v>25</v>
      </c>
      <c r="D10" s="5" t="s">
        <v>83</v>
      </c>
      <c r="E10" s="5" t="s">
        <v>77</v>
      </c>
      <c r="F10" s="5" t="s">
        <v>73</v>
      </c>
    </row>
    <row r="11" spans="2:6" x14ac:dyDescent="0.2">
      <c r="B11" s="5" t="s">
        <v>59</v>
      </c>
      <c r="C11" s="5" t="s">
        <v>25</v>
      </c>
      <c r="D11" s="5" t="s">
        <v>82</v>
      </c>
      <c r="E11" s="5" t="s">
        <v>80</v>
      </c>
      <c r="F11" s="5" t="s">
        <v>69</v>
      </c>
    </row>
    <row r="12" spans="2:6" x14ac:dyDescent="0.2">
      <c r="B12" s="5" t="s">
        <v>64</v>
      </c>
      <c r="C12" s="5" t="s">
        <v>25</v>
      </c>
      <c r="D12" s="5" t="s">
        <v>83</v>
      </c>
      <c r="E12" s="5" t="s">
        <v>77</v>
      </c>
      <c r="F12" s="5" t="s">
        <v>73</v>
      </c>
    </row>
    <row r="13" spans="2:6" x14ac:dyDescent="0.2">
      <c r="B13" s="5" t="s">
        <v>17</v>
      </c>
      <c r="C13" s="5" t="s">
        <v>25</v>
      </c>
      <c r="D13" s="5" t="s">
        <v>81</v>
      </c>
      <c r="E13" s="5" t="s">
        <v>79</v>
      </c>
      <c r="F13" s="5" t="s">
        <v>76</v>
      </c>
    </row>
    <row r="14" spans="2:6" x14ac:dyDescent="0.2">
      <c r="B14" s="5" t="s">
        <v>19</v>
      </c>
      <c r="C14" s="5" t="s">
        <v>25</v>
      </c>
      <c r="D14" s="5" t="s">
        <v>41</v>
      </c>
      <c r="E14" s="5" t="s">
        <v>40</v>
      </c>
      <c r="F14" s="5" t="s">
        <v>38</v>
      </c>
    </row>
    <row r="15" spans="2:6" x14ac:dyDescent="0.2">
      <c r="B15" s="5" t="s">
        <v>12</v>
      </c>
      <c r="C15" s="5" t="s">
        <v>25</v>
      </c>
      <c r="D15" s="5" t="s">
        <v>46</v>
      </c>
      <c r="E15" s="5" t="s">
        <v>45</v>
      </c>
      <c r="F15" s="5" t="s">
        <v>43</v>
      </c>
    </row>
    <row r="16" spans="2:6" x14ac:dyDescent="0.2">
      <c r="B16" s="5" t="s">
        <v>3</v>
      </c>
      <c r="C16" s="5"/>
      <c r="D16" s="5" t="s">
        <v>49</v>
      </c>
      <c r="E16" s="5" t="s">
        <v>48</v>
      </c>
      <c r="F16" s="5" t="s">
        <v>47</v>
      </c>
    </row>
  </sheetData>
  <mergeCells count="6">
    <mergeCell ref="D2:F2"/>
    <mergeCell ref="B2:B4"/>
    <mergeCell ref="C2:C4"/>
    <mergeCell ref="D3:D4"/>
    <mergeCell ref="E3:E4"/>
    <mergeCell ref="F3:F4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2:K66"/>
  <sheetViews>
    <sheetView tabSelected="1" zoomScale="75" zoomScaleNormal="75" zoomScaleSheetLayoutView="75" workbookViewId="0">
      <selection activeCell="A11" sqref="A11:XFD11"/>
    </sheetView>
  </sheetViews>
  <sheetFormatPr defaultColWidth="8.75" defaultRowHeight="14.25" x14ac:dyDescent="0.2"/>
  <cols>
    <col min="1" max="1" width="21.25" customWidth="1"/>
    <col min="2" max="2" width="17.375" customWidth="1"/>
    <col min="3" max="4" width="14.75" customWidth="1"/>
    <col min="5" max="5" width="12.25" customWidth="1"/>
    <col min="6" max="6" width="12.125" customWidth="1"/>
    <col min="7" max="11" width="8.75" bestFit="1" customWidth="1"/>
  </cols>
  <sheetData>
    <row r="2" spans="1:11" ht="71.25" x14ac:dyDescent="0.2">
      <c r="A2" s="5" t="s">
        <v>30</v>
      </c>
      <c r="B2" s="6" t="s">
        <v>11</v>
      </c>
      <c r="C2" s="7" t="s">
        <v>27</v>
      </c>
      <c r="D2" s="7" t="s">
        <v>51</v>
      </c>
      <c r="E2" s="8" t="s">
        <v>52</v>
      </c>
      <c r="F2" s="9" t="s">
        <v>71</v>
      </c>
      <c r="G2" s="9" t="s">
        <v>0</v>
      </c>
      <c r="H2" s="9" t="s">
        <v>14</v>
      </c>
      <c r="I2" s="9" t="s">
        <v>15</v>
      </c>
      <c r="J2" s="9" t="s">
        <v>28</v>
      </c>
      <c r="K2" s="10" t="s">
        <v>63</v>
      </c>
    </row>
    <row r="3" spans="1:11" ht="14.85" customHeight="1" x14ac:dyDescent="0.2">
      <c r="A3" s="5"/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1:11" x14ac:dyDescent="0.2">
      <c r="A4" s="5" t="s">
        <v>66</v>
      </c>
      <c r="B4" s="11">
        <v>800</v>
      </c>
      <c r="C4" s="11">
        <f>B4*0.1</f>
        <v>80</v>
      </c>
      <c r="D4" s="11">
        <f>131*2*2</f>
        <v>524</v>
      </c>
      <c r="E4" s="11" t="s">
        <v>72</v>
      </c>
      <c r="F4" s="11" t="s">
        <v>72</v>
      </c>
      <c r="G4" s="11">
        <f>C4-30</f>
        <v>50</v>
      </c>
      <c r="H4" s="11">
        <f>C4</f>
        <v>80</v>
      </c>
      <c r="I4" s="11">
        <f>H4*2</f>
        <v>160</v>
      </c>
      <c r="J4" s="11">
        <f>I4</f>
        <v>160</v>
      </c>
      <c r="K4" s="11">
        <f>J4*2</f>
        <v>320</v>
      </c>
    </row>
    <row r="5" spans="1:11" x14ac:dyDescent="0.2">
      <c r="A5" s="5" t="s">
        <v>50</v>
      </c>
      <c r="B5" s="11">
        <v>600</v>
      </c>
      <c r="C5" s="11">
        <f t="shared" ref="C5:C66" si="0">B5*0.1</f>
        <v>60</v>
      </c>
      <c r="D5" s="11">
        <f>131*1.5*2</f>
        <v>393</v>
      </c>
      <c r="E5" s="11" t="s">
        <v>72</v>
      </c>
      <c r="F5" s="11" t="s">
        <v>72</v>
      </c>
      <c r="G5" s="11">
        <f t="shared" ref="G5:G66" si="1">C5-30</f>
        <v>30</v>
      </c>
      <c r="H5" s="11">
        <f t="shared" ref="H5:H66" si="2">C5</f>
        <v>60</v>
      </c>
      <c r="I5" s="11">
        <f t="shared" ref="I5:I66" si="3">H5*2</f>
        <v>120</v>
      </c>
      <c r="J5" s="11">
        <f t="shared" ref="J5:J66" si="4">I5</f>
        <v>120</v>
      </c>
      <c r="K5" s="11">
        <f t="shared" ref="K5:K66" si="5">J5*2</f>
        <v>240</v>
      </c>
    </row>
    <row r="6" spans="1:11" x14ac:dyDescent="0.2">
      <c r="A6" s="5" t="s">
        <v>20</v>
      </c>
      <c r="B6" s="11">
        <v>1000</v>
      </c>
      <c r="C6" s="11">
        <f t="shared" si="0"/>
        <v>100</v>
      </c>
      <c r="D6" s="11">
        <f>131*3*2</f>
        <v>786</v>
      </c>
      <c r="E6" s="11" t="s">
        <v>72</v>
      </c>
      <c r="F6" s="11" t="s">
        <v>72</v>
      </c>
      <c r="G6" s="11">
        <f t="shared" si="1"/>
        <v>70</v>
      </c>
      <c r="H6" s="11">
        <f t="shared" si="2"/>
        <v>100</v>
      </c>
      <c r="I6" s="11">
        <f t="shared" si="3"/>
        <v>200</v>
      </c>
      <c r="J6" s="11">
        <f t="shared" si="4"/>
        <v>200</v>
      </c>
      <c r="K6" s="11">
        <f t="shared" si="5"/>
        <v>400</v>
      </c>
    </row>
    <row r="7" spans="1:11" x14ac:dyDescent="0.2">
      <c r="A7" s="5" t="s">
        <v>34</v>
      </c>
      <c r="B7" s="11">
        <v>900</v>
      </c>
      <c r="C7" s="11">
        <f t="shared" si="0"/>
        <v>90</v>
      </c>
      <c r="D7" s="11">
        <f>131*2.5*2</f>
        <v>655</v>
      </c>
      <c r="E7" s="11" t="s">
        <v>72</v>
      </c>
      <c r="F7" s="11" t="s">
        <v>72</v>
      </c>
      <c r="G7" s="11">
        <f t="shared" si="1"/>
        <v>60</v>
      </c>
      <c r="H7" s="11">
        <f t="shared" si="2"/>
        <v>90</v>
      </c>
      <c r="I7" s="11">
        <f t="shared" si="3"/>
        <v>180</v>
      </c>
      <c r="J7" s="11">
        <f t="shared" si="4"/>
        <v>180</v>
      </c>
      <c r="K7" s="11">
        <f t="shared" si="5"/>
        <v>360</v>
      </c>
    </row>
    <row r="8" spans="1:11" x14ac:dyDescent="0.2">
      <c r="A8" s="5" t="s">
        <v>7</v>
      </c>
      <c r="B8" s="11">
        <v>1500</v>
      </c>
      <c r="C8" s="11">
        <f t="shared" si="0"/>
        <v>150</v>
      </c>
      <c r="D8" s="11">
        <f>131*4*2</f>
        <v>1048</v>
      </c>
      <c r="E8" s="11" t="s">
        <v>72</v>
      </c>
      <c r="F8" s="11" t="s">
        <v>72</v>
      </c>
      <c r="G8" s="11">
        <f t="shared" si="1"/>
        <v>120</v>
      </c>
      <c r="H8" s="11">
        <f t="shared" si="2"/>
        <v>150</v>
      </c>
      <c r="I8" s="11">
        <f t="shared" si="3"/>
        <v>300</v>
      </c>
      <c r="J8" s="11">
        <f t="shared" si="4"/>
        <v>300</v>
      </c>
      <c r="K8" s="11">
        <f t="shared" si="5"/>
        <v>600</v>
      </c>
    </row>
    <row r="9" spans="1:11" x14ac:dyDescent="0.2">
      <c r="A9" s="5" t="s">
        <v>70</v>
      </c>
      <c r="B9" s="11">
        <v>1100</v>
      </c>
      <c r="C9" s="11">
        <f t="shared" si="0"/>
        <v>110</v>
      </c>
      <c r="D9" s="11">
        <f>131*2.5*2</f>
        <v>655</v>
      </c>
      <c r="E9" s="11" t="s">
        <v>72</v>
      </c>
      <c r="F9" s="11" t="s">
        <v>72</v>
      </c>
      <c r="G9" s="11">
        <f t="shared" si="1"/>
        <v>80</v>
      </c>
      <c r="H9" s="11">
        <f t="shared" si="2"/>
        <v>110</v>
      </c>
      <c r="I9" s="11">
        <f t="shared" si="3"/>
        <v>220</v>
      </c>
      <c r="J9" s="11">
        <f t="shared" si="4"/>
        <v>220</v>
      </c>
      <c r="K9" s="11">
        <f t="shared" si="5"/>
        <v>440</v>
      </c>
    </row>
    <row r="10" spans="1:11" ht="28.5" x14ac:dyDescent="0.2">
      <c r="A10" s="12" t="s">
        <v>10</v>
      </c>
      <c r="B10" s="11">
        <v>1800</v>
      </c>
      <c r="C10" s="11">
        <f t="shared" si="0"/>
        <v>180</v>
      </c>
      <c r="D10" s="11">
        <f>131*6*2</f>
        <v>1572</v>
      </c>
      <c r="E10" s="11" t="s">
        <v>72</v>
      </c>
      <c r="F10" s="11" t="s">
        <v>72</v>
      </c>
      <c r="G10" s="11">
        <f t="shared" si="1"/>
        <v>150</v>
      </c>
      <c r="H10" s="11">
        <f t="shared" si="2"/>
        <v>180</v>
      </c>
      <c r="I10" s="11">
        <f t="shared" si="3"/>
        <v>360</v>
      </c>
      <c r="J10" s="11">
        <f t="shared" si="4"/>
        <v>360</v>
      </c>
      <c r="K10" s="11">
        <f t="shared" si="5"/>
        <v>720</v>
      </c>
    </row>
    <row r="11" spans="1:11" x14ac:dyDescent="0.2">
      <c r="A11" s="5" t="s">
        <v>21</v>
      </c>
      <c r="B11" s="11">
        <v>1500</v>
      </c>
      <c r="C11" s="11">
        <f t="shared" si="0"/>
        <v>150</v>
      </c>
      <c r="D11" s="11">
        <f>131*4.5*2</f>
        <v>1179</v>
      </c>
      <c r="E11" s="11" t="s">
        <v>72</v>
      </c>
      <c r="F11" s="11" t="s">
        <v>72</v>
      </c>
      <c r="G11" s="11">
        <f t="shared" si="1"/>
        <v>120</v>
      </c>
      <c r="H11" s="11">
        <f t="shared" si="2"/>
        <v>150</v>
      </c>
      <c r="I11" s="11">
        <f t="shared" si="3"/>
        <v>300</v>
      </c>
      <c r="J11" s="11">
        <f t="shared" si="4"/>
        <v>300</v>
      </c>
      <c r="K11" s="11">
        <f t="shared" si="5"/>
        <v>600</v>
      </c>
    </row>
    <row r="12" spans="1:11" x14ac:dyDescent="0.2">
      <c r="A12" s="5" t="s">
        <v>23</v>
      </c>
      <c r="B12" s="11">
        <v>1700</v>
      </c>
      <c r="C12" s="11">
        <f t="shared" si="0"/>
        <v>170</v>
      </c>
      <c r="D12" s="11">
        <f>131*5*2</f>
        <v>1310</v>
      </c>
      <c r="E12" s="11" t="s">
        <v>72</v>
      </c>
      <c r="F12" s="11" t="s">
        <v>72</v>
      </c>
      <c r="G12" s="11">
        <f t="shared" si="1"/>
        <v>140</v>
      </c>
      <c r="H12" s="11">
        <f t="shared" si="2"/>
        <v>170</v>
      </c>
      <c r="I12" s="11">
        <f t="shared" si="3"/>
        <v>340</v>
      </c>
      <c r="J12" s="11">
        <f t="shared" si="4"/>
        <v>340</v>
      </c>
      <c r="K12" s="11">
        <f t="shared" si="5"/>
        <v>680</v>
      </c>
    </row>
    <row r="13" spans="1:11" x14ac:dyDescent="0.2">
      <c r="A13" s="5" t="s">
        <v>22</v>
      </c>
      <c r="B13" s="11">
        <v>2500</v>
      </c>
      <c r="C13" s="11">
        <f t="shared" si="0"/>
        <v>250</v>
      </c>
      <c r="D13" s="11">
        <f>131*10*2</f>
        <v>2620</v>
      </c>
      <c r="E13" s="11" t="s">
        <v>72</v>
      </c>
      <c r="F13" s="11" t="s">
        <v>72</v>
      </c>
      <c r="G13" s="11">
        <f t="shared" si="1"/>
        <v>220</v>
      </c>
      <c r="H13" s="11">
        <f t="shared" si="2"/>
        <v>250</v>
      </c>
      <c r="I13" s="11">
        <f t="shared" si="3"/>
        <v>500</v>
      </c>
      <c r="J13" s="11">
        <f t="shared" si="4"/>
        <v>500</v>
      </c>
      <c r="K13" s="11">
        <f t="shared" si="5"/>
        <v>1000</v>
      </c>
    </row>
    <row r="14" spans="1:11" x14ac:dyDescent="0.2">
      <c r="A14" s="5" t="s">
        <v>37</v>
      </c>
      <c r="B14" s="11">
        <v>2000</v>
      </c>
      <c r="C14" s="11">
        <f t="shared" si="0"/>
        <v>200</v>
      </c>
      <c r="D14" s="11">
        <f>131*4*2</f>
        <v>1048</v>
      </c>
      <c r="E14" s="11" t="s">
        <v>72</v>
      </c>
      <c r="F14" s="11" t="s">
        <v>72</v>
      </c>
      <c r="G14" s="11">
        <f t="shared" si="1"/>
        <v>170</v>
      </c>
      <c r="H14" s="11">
        <f t="shared" si="2"/>
        <v>200</v>
      </c>
      <c r="I14" s="11">
        <f t="shared" si="3"/>
        <v>400</v>
      </c>
      <c r="J14" s="11">
        <f t="shared" si="4"/>
        <v>400</v>
      </c>
      <c r="K14" s="11">
        <f t="shared" si="5"/>
        <v>800</v>
      </c>
    </row>
    <row r="15" spans="1:11" x14ac:dyDescent="0.2">
      <c r="A15" s="5" t="s">
        <v>44</v>
      </c>
      <c r="B15" s="11">
        <v>2000</v>
      </c>
      <c r="C15" s="11">
        <f t="shared" si="0"/>
        <v>200</v>
      </c>
      <c r="D15" s="11">
        <f>131*4*2</f>
        <v>1048</v>
      </c>
      <c r="E15" s="11" t="s">
        <v>72</v>
      </c>
      <c r="F15" s="11" t="s">
        <v>72</v>
      </c>
      <c r="G15" s="11">
        <f t="shared" si="1"/>
        <v>170</v>
      </c>
      <c r="H15" s="11">
        <f t="shared" si="2"/>
        <v>200</v>
      </c>
      <c r="I15" s="11">
        <f t="shared" si="3"/>
        <v>400</v>
      </c>
      <c r="J15" s="11">
        <f t="shared" si="4"/>
        <v>400</v>
      </c>
      <c r="K15" s="11">
        <f t="shared" si="5"/>
        <v>800</v>
      </c>
    </row>
    <row r="16" spans="1:11" x14ac:dyDescent="0.2">
      <c r="A16" s="5" t="s">
        <v>32</v>
      </c>
      <c r="B16" s="11">
        <v>600</v>
      </c>
      <c r="C16" s="11">
        <f t="shared" si="0"/>
        <v>60</v>
      </c>
      <c r="D16" s="11">
        <f t="shared" ref="D16:D63" si="6">131*2*2</f>
        <v>524</v>
      </c>
      <c r="E16" s="11" t="s">
        <v>72</v>
      </c>
      <c r="F16" s="11" t="s">
        <v>72</v>
      </c>
      <c r="G16" s="11">
        <f t="shared" si="1"/>
        <v>30</v>
      </c>
      <c r="H16" s="11">
        <f t="shared" si="2"/>
        <v>60</v>
      </c>
      <c r="I16" s="11">
        <f t="shared" si="3"/>
        <v>120</v>
      </c>
      <c r="J16" s="11">
        <f t="shared" si="4"/>
        <v>120</v>
      </c>
      <c r="K16" s="11">
        <f t="shared" si="5"/>
        <v>240</v>
      </c>
    </row>
    <row r="17" spans="1:11" x14ac:dyDescent="0.2">
      <c r="A17" s="5"/>
      <c r="B17" s="11"/>
      <c r="C17" s="11">
        <f t="shared" si="0"/>
        <v>0</v>
      </c>
      <c r="D17" s="11">
        <f t="shared" si="6"/>
        <v>524</v>
      </c>
      <c r="E17" s="11" t="s">
        <v>72</v>
      </c>
      <c r="F17" s="11" t="s">
        <v>72</v>
      </c>
      <c r="G17" s="11">
        <f t="shared" si="1"/>
        <v>-30</v>
      </c>
      <c r="H17" s="11">
        <f t="shared" si="2"/>
        <v>0</v>
      </c>
      <c r="I17" s="11">
        <f t="shared" si="3"/>
        <v>0</v>
      </c>
      <c r="J17" s="11">
        <f t="shared" si="4"/>
        <v>0</v>
      </c>
      <c r="K17" s="11">
        <f t="shared" si="5"/>
        <v>0</v>
      </c>
    </row>
    <row r="18" spans="1:11" x14ac:dyDescent="0.2">
      <c r="A18" s="5"/>
      <c r="B18" s="11"/>
      <c r="C18" s="11">
        <f t="shared" si="0"/>
        <v>0</v>
      </c>
      <c r="D18" s="11">
        <f t="shared" si="6"/>
        <v>524</v>
      </c>
      <c r="E18" s="11" t="s">
        <v>72</v>
      </c>
      <c r="F18" s="11" t="s">
        <v>72</v>
      </c>
      <c r="G18" s="11">
        <f t="shared" si="1"/>
        <v>-30</v>
      </c>
      <c r="H18" s="11">
        <f t="shared" si="2"/>
        <v>0</v>
      </c>
      <c r="I18" s="11">
        <f t="shared" si="3"/>
        <v>0</v>
      </c>
      <c r="J18" s="11">
        <f t="shared" si="4"/>
        <v>0</v>
      </c>
      <c r="K18" s="11">
        <f t="shared" si="5"/>
        <v>0</v>
      </c>
    </row>
    <row r="19" spans="1:11" x14ac:dyDescent="0.2">
      <c r="A19" s="5"/>
      <c r="B19" s="11"/>
      <c r="C19" s="11">
        <f t="shared" si="0"/>
        <v>0</v>
      </c>
      <c r="D19" s="11">
        <f t="shared" si="6"/>
        <v>524</v>
      </c>
      <c r="E19" s="11" t="s">
        <v>72</v>
      </c>
      <c r="F19" s="11" t="s">
        <v>72</v>
      </c>
      <c r="G19" s="11">
        <f t="shared" si="1"/>
        <v>-30</v>
      </c>
      <c r="H19" s="11">
        <f t="shared" si="2"/>
        <v>0</v>
      </c>
      <c r="I19" s="11">
        <f t="shared" si="3"/>
        <v>0</v>
      </c>
      <c r="J19" s="11">
        <f t="shared" si="4"/>
        <v>0</v>
      </c>
      <c r="K19" s="11">
        <f t="shared" si="5"/>
        <v>0</v>
      </c>
    </row>
    <row r="20" spans="1:11" ht="14.85" customHeight="1" x14ac:dyDescent="0.2">
      <c r="A20" s="5"/>
      <c r="B20" s="1" t="s">
        <v>1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">
      <c r="A21" s="5" t="s">
        <v>66</v>
      </c>
      <c r="B21" s="11">
        <v>900</v>
      </c>
      <c r="C21" s="11">
        <f t="shared" si="0"/>
        <v>90</v>
      </c>
      <c r="D21" s="11">
        <f>131*2*2</f>
        <v>524</v>
      </c>
      <c r="E21" s="11" t="s">
        <v>72</v>
      </c>
      <c r="F21" s="11" t="s">
        <v>72</v>
      </c>
      <c r="G21" s="11">
        <f t="shared" si="1"/>
        <v>60</v>
      </c>
      <c r="H21" s="11">
        <f t="shared" si="2"/>
        <v>90</v>
      </c>
      <c r="I21" s="11">
        <f t="shared" si="3"/>
        <v>180</v>
      </c>
      <c r="J21" s="11">
        <f t="shared" si="4"/>
        <v>180</v>
      </c>
      <c r="K21" s="11">
        <f t="shared" si="5"/>
        <v>360</v>
      </c>
    </row>
    <row r="22" spans="1:11" x14ac:dyDescent="0.2">
      <c r="A22" s="5" t="s">
        <v>16</v>
      </c>
      <c r="B22" s="11">
        <v>600</v>
      </c>
      <c r="C22" s="11">
        <f t="shared" si="0"/>
        <v>60</v>
      </c>
      <c r="D22" s="11">
        <f>131*1.5*2</f>
        <v>393</v>
      </c>
      <c r="E22" s="11" t="s">
        <v>72</v>
      </c>
      <c r="F22" s="11" t="s">
        <v>72</v>
      </c>
      <c r="G22" s="11">
        <f t="shared" si="1"/>
        <v>30</v>
      </c>
      <c r="H22" s="11">
        <f t="shared" si="2"/>
        <v>60</v>
      </c>
      <c r="I22" s="11">
        <f t="shared" si="3"/>
        <v>120</v>
      </c>
      <c r="J22" s="11">
        <f t="shared" si="4"/>
        <v>120</v>
      </c>
      <c r="K22" s="11">
        <f t="shared" si="5"/>
        <v>240</v>
      </c>
    </row>
    <row r="23" spans="1:11" x14ac:dyDescent="0.2">
      <c r="A23" s="5" t="s">
        <v>9</v>
      </c>
      <c r="B23" s="11">
        <v>1000</v>
      </c>
      <c r="C23" s="11">
        <f t="shared" si="0"/>
        <v>100</v>
      </c>
      <c r="D23" s="11">
        <f>131*3*2</f>
        <v>786</v>
      </c>
      <c r="E23" s="11" t="s">
        <v>72</v>
      </c>
      <c r="F23" s="11" t="s">
        <v>72</v>
      </c>
      <c r="G23" s="11">
        <f t="shared" si="1"/>
        <v>70</v>
      </c>
      <c r="H23" s="11">
        <f t="shared" si="2"/>
        <v>100</v>
      </c>
      <c r="I23" s="11">
        <f t="shared" si="3"/>
        <v>200</v>
      </c>
      <c r="J23" s="11">
        <f t="shared" si="4"/>
        <v>200</v>
      </c>
      <c r="K23" s="11">
        <f t="shared" si="5"/>
        <v>400</v>
      </c>
    </row>
    <row r="24" spans="1:11" x14ac:dyDescent="0.2">
      <c r="A24" s="5" t="s">
        <v>62</v>
      </c>
      <c r="B24" s="11">
        <v>1800</v>
      </c>
      <c r="C24" s="11">
        <f t="shared" si="0"/>
        <v>180</v>
      </c>
      <c r="D24" s="11">
        <f>131*6*2</f>
        <v>1572</v>
      </c>
      <c r="E24" s="11" t="s">
        <v>72</v>
      </c>
      <c r="F24" s="11" t="s">
        <v>72</v>
      </c>
      <c r="G24" s="11">
        <f t="shared" si="1"/>
        <v>150</v>
      </c>
      <c r="H24" s="11">
        <f t="shared" si="2"/>
        <v>180</v>
      </c>
      <c r="I24" s="11">
        <f t="shared" si="3"/>
        <v>360</v>
      </c>
      <c r="J24" s="11">
        <f t="shared" si="4"/>
        <v>360</v>
      </c>
      <c r="K24" s="11">
        <f t="shared" si="5"/>
        <v>720</v>
      </c>
    </row>
    <row r="25" spans="1:11" x14ac:dyDescent="0.2">
      <c r="A25" s="5" t="s">
        <v>34</v>
      </c>
      <c r="B25" s="11">
        <v>900</v>
      </c>
      <c r="C25" s="11">
        <f t="shared" si="0"/>
        <v>90</v>
      </c>
      <c r="D25" s="11">
        <f>131*2.5*2</f>
        <v>655</v>
      </c>
      <c r="E25" s="11" t="s">
        <v>72</v>
      </c>
      <c r="F25" s="11" t="s">
        <v>72</v>
      </c>
      <c r="G25" s="11">
        <f t="shared" si="1"/>
        <v>60</v>
      </c>
      <c r="H25" s="11">
        <f t="shared" si="2"/>
        <v>90</v>
      </c>
      <c r="I25" s="11">
        <f t="shared" si="3"/>
        <v>180</v>
      </c>
      <c r="J25" s="11">
        <f t="shared" si="4"/>
        <v>180</v>
      </c>
      <c r="K25" s="11">
        <f t="shared" si="5"/>
        <v>360</v>
      </c>
    </row>
    <row r="26" spans="1:11" x14ac:dyDescent="0.2">
      <c r="A26" s="5" t="s">
        <v>7</v>
      </c>
      <c r="B26" s="11">
        <v>1500</v>
      </c>
      <c r="C26" s="11">
        <f t="shared" si="0"/>
        <v>150</v>
      </c>
      <c r="D26" s="11">
        <f>131*4*2</f>
        <v>1048</v>
      </c>
      <c r="E26" s="11" t="s">
        <v>72</v>
      </c>
      <c r="F26" s="11" t="s">
        <v>72</v>
      </c>
      <c r="G26" s="11">
        <f t="shared" si="1"/>
        <v>120</v>
      </c>
      <c r="H26" s="11">
        <f t="shared" si="2"/>
        <v>150</v>
      </c>
      <c r="I26" s="11">
        <f t="shared" si="3"/>
        <v>300</v>
      </c>
      <c r="J26" s="11">
        <f t="shared" si="4"/>
        <v>300</v>
      </c>
      <c r="K26" s="11">
        <f t="shared" si="5"/>
        <v>600</v>
      </c>
    </row>
    <row r="27" spans="1:11" x14ac:dyDescent="0.2">
      <c r="A27" s="5" t="s">
        <v>85</v>
      </c>
      <c r="B27" s="11">
        <v>1800</v>
      </c>
      <c r="C27" s="11">
        <f t="shared" si="0"/>
        <v>180</v>
      </c>
      <c r="D27" s="11">
        <f>131*6*2</f>
        <v>1572</v>
      </c>
      <c r="E27" s="11" t="s">
        <v>72</v>
      </c>
      <c r="F27" s="11" t="s">
        <v>72</v>
      </c>
      <c r="G27" s="11">
        <f t="shared" si="1"/>
        <v>150</v>
      </c>
      <c r="H27" s="11">
        <f t="shared" si="2"/>
        <v>180</v>
      </c>
      <c r="I27" s="11">
        <f t="shared" si="3"/>
        <v>360</v>
      </c>
      <c r="J27" s="11">
        <f t="shared" si="4"/>
        <v>360</v>
      </c>
      <c r="K27" s="11">
        <f t="shared" si="5"/>
        <v>720</v>
      </c>
    </row>
    <row r="28" spans="1:11" x14ac:dyDescent="0.2">
      <c r="A28" s="5" t="s">
        <v>70</v>
      </c>
      <c r="B28" s="11">
        <v>1100</v>
      </c>
      <c r="C28" s="11">
        <f t="shared" si="0"/>
        <v>110</v>
      </c>
      <c r="D28" s="11">
        <f>131*2.5*2</f>
        <v>655</v>
      </c>
      <c r="E28" s="11" t="s">
        <v>72</v>
      </c>
      <c r="F28" s="11" t="s">
        <v>72</v>
      </c>
      <c r="G28" s="11">
        <f t="shared" si="1"/>
        <v>80</v>
      </c>
      <c r="H28" s="11">
        <f t="shared" si="2"/>
        <v>110</v>
      </c>
      <c r="I28" s="11">
        <f t="shared" si="3"/>
        <v>220</v>
      </c>
      <c r="J28" s="11">
        <f t="shared" si="4"/>
        <v>220</v>
      </c>
      <c r="K28" s="11">
        <f t="shared" si="5"/>
        <v>440</v>
      </c>
    </row>
    <row r="29" spans="1:11" ht="28.5" x14ac:dyDescent="0.2">
      <c r="A29" s="12" t="s">
        <v>10</v>
      </c>
      <c r="B29" s="11">
        <v>1800</v>
      </c>
      <c r="C29" s="11">
        <f t="shared" si="0"/>
        <v>180</v>
      </c>
      <c r="D29" s="11">
        <f>131*6*2</f>
        <v>1572</v>
      </c>
      <c r="E29" s="11" t="s">
        <v>72</v>
      </c>
      <c r="F29" s="11" t="s">
        <v>72</v>
      </c>
      <c r="G29" s="11">
        <f t="shared" si="1"/>
        <v>150</v>
      </c>
      <c r="H29" s="11">
        <f t="shared" si="2"/>
        <v>180</v>
      </c>
      <c r="I29" s="11">
        <f t="shared" si="3"/>
        <v>360</v>
      </c>
      <c r="J29" s="11">
        <f t="shared" si="4"/>
        <v>360</v>
      </c>
      <c r="K29" s="11">
        <f t="shared" si="5"/>
        <v>720</v>
      </c>
    </row>
    <row r="30" spans="1:11" x14ac:dyDescent="0.2">
      <c r="A30" s="5" t="s">
        <v>21</v>
      </c>
      <c r="B30" s="11">
        <v>1500</v>
      </c>
      <c r="C30" s="11">
        <f t="shared" si="0"/>
        <v>150</v>
      </c>
      <c r="D30" s="11">
        <f>131*4.5*2</f>
        <v>1179</v>
      </c>
      <c r="E30" s="11" t="s">
        <v>72</v>
      </c>
      <c r="F30" s="11" t="s">
        <v>72</v>
      </c>
      <c r="G30" s="11">
        <f t="shared" si="1"/>
        <v>120</v>
      </c>
      <c r="H30" s="11">
        <f t="shared" si="2"/>
        <v>150</v>
      </c>
      <c r="I30" s="11">
        <f t="shared" si="3"/>
        <v>300</v>
      </c>
      <c r="J30" s="11">
        <f t="shared" si="4"/>
        <v>300</v>
      </c>
      <c r="K30" s="11">
        <f t="shared" si="5"/>
        <v>600</v>
      </c>
    </row>
    <row r="31" spans="1:11" x14ac:dyDescent="0.2">
      <c r="A31" s="5" t="s">
        <v>23</v>
      </c>
      <c r="B31" s="11">
        <v>1700</v>
      </c>
      <c r="C31" s="11">
        <f t="shared" si="0"/>
        <v>170</v>
      </c>
      <c r="D31" s="11">
        <f>131*5*2</f>
        <v>1310</v>
      </c>
      <c r="E31" s="11" t="s">
        <v>72</v>
      </c>
      <c r="F31" s="11" t="s">
        <v>72</v>
      </c>
      <c r="G31" s="11">
        <f t="shared" si="1"/>
        <v>140</v>
      </c>
      <c r="H31" s="11">
        <f t="shared" si="2"/>
        <v>170</v>
      </c>
      <c r="I31" s="11">
        <f t="shared" si="3"/>
        <v>340</v>
      </c>
      <c r="J31" s="11">
        <f t="shared" si="4"/>
        <v>340</v>
      </c>
      <c r="K31" s="11">
        <f t="shared" si="5"/>
        <v>680</v>
      </c>
    </row>
    <row r="32" spans="1:11" x14ac:dyDescent="0.2">
      <c r="A32" s="5" t="s">
        <v>22</v>
      </c>
      <c r="B32" s="11">
        <v>2500</v>
      </c>
      <c r="C32" s="11">
        <f t="shared" si="0"/>
        <v>250</v>
      </c>
      <c r="D32" s="11">
        <f>131*10*2</f>
        <v>2620</v>
      </c>
      <c r="E32" s="11" t="s">
        <v>72</v>
      </c>
      <c r="F32" s="11" t="s">
        <v>72</v>
      </c>
      <c r="G32" s="11">
        <f t="shared" si="1"/>
        <v>220</v>
      </c>
      <c r="H32" s="11">
        <f t="shared" si="2"/>
        <v>250</v>
      </c>
      <c r="I32" s="11">
        <f t="shared" si="3"/>
        <v>500</v>
      </c>
      <c r="J32" s="11">
        <f t="shared" si="4"/>
        <v>500</v>
      </c>
      <c r="K32" s="11">
        <f t="shared" si="5"/>
        <v>1000</v>
      </c>
    </row>
    <row r="33" spans="1:11" x14ac:dyDescent="0.2">
      <c r="A33" s="5" t="s">
        <v>37</v>
      </c>
      <c r="B33" s="11">
        <v>2000</v>
      </c>
      <c r="C33" s="11">
        <f t="shared" si="0"/>
        <v>200</v>
      </c>
      <c r="D33" s="11">
        <f>131*4*2</f>
        <v>1048</v>
      </c>
      <c r="E33" s="11" t="s">
        <v>72</v>
      </c>
      <c r="F33" s="11" t="s">
        <v>72</v>
      </c>
      <c r="G33" s="11">
        <f t="shared" si="1"/>
        <v>170</v>
      </c>
      <c r="H33" s="11">
        <f t="shared" si="2"/>
        <v>200</v>
      </c>
      <c r="I33" s="11">
        <f t="shared" si="3"/>
        <v>400</v>
      </c>
      <c r="J33" s="11">
        <f t="shared" si="4"/>
        <v>400</v>
      </c>
      <c r="K33" s="11">
        <f t="shared" si="5"/>
        <v>800</v>
      </c>
    </row>
    <row r="34" spans="1:11" x14ac:dyDescent="0.2">
      <c r="A34" s="5" t="s">
        <v>44</v>
      </c>
      <c r="B34" s="11">
        <v>2000</v>
      </c>
      <c r="C34" s="11">
        <f t="shared" si="0"/>
        <v>200</v>
      </c>
      <c r="D34" s="11">
        <f>131*4*2</f>
        <v>1048</v>
      </c>
      <c r="E34" s="11" t="s">
        <v>72</v>
      </c>
      <c r="F34" s="11" t="s">
        <v>72</v>
      </c>
      <c r="G34" s="11">
        <f t="shared" si="1"/>
        <v>170</v>
      </c>
      <c r="H34" s="11">
        <f t="shared" si="2"/>
        <v>200</v>
      </c>
      <c r="I34" s="11">
        <f t="shared" si="3"/>
        <v>400</v>
      </c>
      <c r="J34" s="11">
        <f t="shared" si="4"/>
        <v>400</v>
      </c>
      <c r="K34" s="11">
        <f t="shared" si="5"/>
        <v>800</v>
      </c>
    </row>
    <row r="35" spans="1:11" x14ac:dyDescent="0.2">
      <c r="A35" s="5" t="s">
        <v>12</v>
      </c>
      <c r="B35" s="11">
        <v>2000</v>
      </c>
      <c r="C35" s="11">
        <f t="shared" si="0"/>
        <v>200</v>
      </c>
      <c r="D35" s="11">
        <f>131*6*2</f>
        <v>1572</v>
      </c>
      <c r="E35" s="11" t="s">
        <v>72</v>
      </c>
      <c r="F35" s="11" t="s">
        <v>72</v>
      </c>
      <c r="G35" s="11">
        <f t="shared" si="1"/>
        <v>170</v>
      </c>
      <c r="H35" s="11">
        <f t="shared" si="2"/>
        <v>200</v>
      </c>
      <c r="I35" s="11">
        <f t="shared" si="3"/>
        <v>400</v>
      </c>
      <c r="J35" s="11">
        <f t="shared" si="4"/>
        <v>400</v>
      </c>
      <c r="K35" s="11">
        <f t="shared" si="5"/>
        <v>800</v>
      </c>
    </row>
    <row r="36" spans="1:11" x14ac:dyDescent="0.2">
      <c r="A36" s="5" t="s">
        <v>6</v>
      </c>
      <c r="B36" s="11">
        <v>2000</v>
      </c>
      <c r="C36" s="11">
        <f t="shared" si="0"/>
        <v>200</v>
      </c>
      <c r="D36" s="11">
        <f>131*6*2</f>
        <v>1572</v>
      </c>
      <c r="E36" s="11" t="s">
        <v>72</v>
      </c>
      <c r="F36" s="11" t="s">
        <v>72</v>
      </c>
      <c r="G36" s="11">
        <f t="shared" si="1"/>
        <v>170</v>
      </c>
      <c r="H36" s="11">
        <f t="shared" si="2"/>
        <v>200</v>
      </c>
      <c r="I36" s="11">
        <f t="shared" si="3"/>
        <v>400</v>
      </c>
      <c r="J36" s="11">
        <f t="shared" si="4"/>
        <v>400</v>
      </c>
      <c r="K36" s="11">
        <f t="shared" si="5"/>
        <v>800</v>
      </c>
    </row>
    <row r="37" spans="1:11" x14ac:dyDescent="0.2">
      <c r="A37" s="5" t="s">
        <v>53</v>
      </c>
      <c r="B37" s="11">
        <v>1500</v>
      </c>
      <c r="C37" s="11">
        <f t="shared" si="0"/>
        <v>150</v>
      </c>
      <c r="D37" s="11">
        <f>131*4*2</f>
        <v>1048</v>
      </c>
      <c r="E37" s="11" t="s">
        <v>72</v>
      </c>
      <c r="F37" s="11" t="s">
        <v>72</v>
      </c>
      <c r="G37" s="11">
        <f t="shared" si="1"/>
        <v>120</v>
      </c>
      <c r="H37" s="11">
        <f t="shared" si="2"/>
        <v>150</v>
      </c>
      <c r="I37" s="11">
        <f t="shared" si="3"/>
        <v>300</v>
      </c>
      <c r="J37" s="11">
        <f t="shared" si="4"/>
        <v>300</v>
      </c>
      <c r="K37" s="11">
        <f t="shared" si="5"/>
        <v>600</v>
      </c>
    </row>
    <row r="38" spans="1:11" x14ac:dyDescent="0.2">
      <c r="A38" s="5" t="s">
        <v>54</v>
      </c>
      <c r="B38" s="11">
        <v>1800</v>
      </c>
      <c r="C38" s="11">
        <f t="shared" si="0"/>
        <v>180</v>
      </c>
      <c r="D38" s="11">
        <f>131*5*2</f>
        <v>1310</v>
      </c>
      <c r="E38" s="11" t="s">
        <v>72</v>
      </c>
      <c r="F38" s="11" t="s">
        <v>72</v>
      </c>
      <c r="G38" s="11">
        <f t="shared" si="1"/>
        <v>150</v>
      </c>
      <c r="H38" s="11">
        <f t="shared" si="2"/>
        <v>180</v>
      </c>
      <c r="I38" s="11">
        <f t="shared" si="3"/>
        <v>360</v>
      </c>
      <c r="J38" s="11">
        <f t="shared" si="4"/>
        <v>360</v>
      </c>
      <c r="K38" s="11">
        <f t="shared" si="5"/>
        <v>720</v>
      </c>
    </row>
    <row r="39" spans="1:11" x14ac:dyDescent="0.2">
      <c r="A39" s="5" t="s">
        <v>18</v>
      </c>
      <c r="B39" s="11">
        <v>2200</v>
      </c>
      <c r="C39" s="11">
        <f t="shared" si="0"/>
        <v>220</v>
      </c>
      <c r="D39" s="11">
        <f>131*7*2</f>
        <v>1834</v>
      </c>
      <c r="E39" s="11" t="s">
        <v>72</v>
      </c>
      <c r="F39" s="11" t="s">
        <v>72</v>
      </c>
      <c r="G39" s="11">
        <f t="shared" si="1"/>
        <v>190</v>
      </c>
      <c r="H39" s="11">
        <f t="shared" si="2"/>
        <v>220</v>
      </c>
      <c r="I39" s="11">
        <f t="shared" si="3"/>
        <v>440</v>
      </c>
      <c r="J39" s="11">
        <f t="shared" si="4"/>
        <v>440</v>
      </c>
      <c r="K39" s="11">
        <f t="shared" si="5"/>
        <v>880</v>
      </c>
    </row>
    <row r="40" spans="1:11" ht="28.5" x14ac:dyDescent="0.2">
      <c r="A40" s="13" t="s">
        <v>33</v>
      </c>
      <c r="B40" s="11">
        <v>2500</v>
      </c>
      <c r="C40" s="11">
        <f t="shared" si="0"/>
        <v>250</v>
      </c>
      <c r="D40" s="11">
        <f>131*8*2</f>
        <v>2096</v>
      </c>
      <c r="E40" s="11" t="s">
        <v>72</v>
      </c>
      <c r="F40" s="11" t="s">
        <v>72</v>
      </c>
      <c r="G40" s="11">
        <f t="shared" si="1"/>
        <v>220</v>
      </c>
      <c r="H40" s="11">
        <f t="shared" si="2"/>
        <v>250</v>
      </c>
      <c r="I40" s="11">
        <f t="shared" si="3"/>
        <v>500</v>
      </c>
      <c r="J40" s="11">
        <f t="shared" si="4"/>
        <v>500</v>
      </c>
      <c r="K40" s="11">
        <f t="shared" si="5"/>
        <v>1000</v>
      </c>
    </row>
    <row r="41" spans="1:11" x14ac:dyDescent="0.2">
      <c r="A41" s="5" t="s">
        <v>32</v>
      </c>
      <c r="B41" s="11">
        <v>800</v>
      </c>
      <c r="C41" s="11">
        <f t="shared" si="0"/>
        <v>80</v>
      </c>
      <c r="D41" s="11">
        <f t="shared" si="6"/>
        <v>524</v>
      </c>
      <c r="E41" s="11" t="s">
        <v>72</v>
      </c>
      <c r="F41" s="11" t="s">
        <v>72</v>
      </c>
      <c r="G41" s="11">
        <f t="shared" si="1"/>
        <v>50</v>
      </c>
      <c r="H41" s="11">
        <f t="shared" si="2"/>
        <v>80</v>
      </c>
      <c r="I41" s="11">
        <f t="shared" si="3"/>
        <v>160</v>
      </c>
      <c r="J41" s="11">
        <f t="shared" si="4"/>
        <v>160</v>
      </c>
      <c r="K41" s="11">
        <f t="shared" si="5"/>
        <v>320</v>
      </c>
    </row>
    <row r="42" spans="1:11" x14ac:dyDescent="0.2">
      <c r="A42" s="5" t="s">
        <v>13</v>
      </c>
      <c r="B42" s="11">
        <v>1100</v>
      </c>
      <c r="C42" s="11">
        <f t="shared" si="0"/>
        <v>110</v>
      </c>
      <c r="D42" s="11">
        <f>131*3*2</f>
        <v>786</v>
      </c>
      <c r="E42" s="11" t="s">
        <v>72</v>
      </c>
      <c r="F42" s="11" t="s">
        <v>72</v>
      </c>
      <c r="G42" s="11">
        <f t="shared" si="1"/>
        <v>80</v>
      </c>
      <c r="H42" s="11">
        <f t="shared" si="2"/>
        <v>110</v>
      </c>
      <c r="I42" s="11">
        <f t="shared" si="3"/>
        <v>220</v>
      </c>
      <c r="J42" s="11">
        <f t="shared" si="4"/>
        <v>220</v>
      </c>
      <c r="K42" s="11">
        <f t="shared" si="5"/>
        <v>440</v>
      </c>
    </row>
    <row r="43" spans="1:11" x14ac:dyDescent="0.2">
      <c r="A43" s="5" t="s">
        <v>26</v>
      </c>
      <c r="B43" s="11">
        <v>1300</v>
      </c>
      <c r="C43" s="11">
        <f t="shared" si="0"/>
        <v>130</v>
      </c>
      <c r="D43" s="11">
        <f>131*4*2</f>
        <v>1048</v>
      </c>
      <c r="E43" s="11" t="s">
        <v>72</v>
      </c>
      <c r="F43" s="11" t="s">
        <v>72</v>
      </c>
      <c r="G43" s="11">
        <f t="shared" si="1"/>
        <v>100</v>
      </c>
      <c r="H43" s="11">
        <f t="shared" si="2"/>
        <v>130</v>
      </c>
      <c r="I43" s="11">
        <f t="shared" si="3"/>
        <v>260</v>
      </c>
      <c r="J43" s="11">
        <f t="shared" si="4"/>
        <v>260</v>
      </c>
      <c r="K43" s="11">
        <f t="shared" si="5"/>
        <v>520</v>
      </c>
    </row>
    <row r="44" spans="1:11" x14ac:dyDescent="0.2">
      <c r="A44" s="5" t="s">
        <v>39</v>
      </c>
      <c r="B44" s="11">
        <v>2500</v>
      </c>
      <c r="C44" s="11">
        <f t="shared" si="0"/>
        <v>250</v>
      </c>
      <c r="D44" s="11">
        <f>131*6*2</f>
        <v>1572</v>
      </c>
      <c r="E44" s="11" t="s">
        <v>72</v>
      </c>
      <c r="F44" s="11" t="s">
        <v>72</v>
      </c>
      <c r="G44" s="11">
        <f t="shared" si="1"/>
        <v>220</v>
      </c>
      <c r="H44" s="11">
        <f t="shared" si="2"/>
        <v>250</v>
      </c>
      <c r="I44" s="11">
        <f t="shared" si="3"/>
        <v>500</v>
      </c>
      <c r="J44" s="11">
        <f t="shared" si="4"/>
        <v>500</v>
      </c>
      <c r="K44" s="11">
        <f t="shared" si="5"/>
        <v>1000</v>
      </c>
    </row>
    <row r="45" spans="1:11" ht="14.85" customHeight="1" x14ac:dyDescent="0.2">
      <c r="A45" s="5"/>
      <c r="B45" s="1" t="s">
        <v>29</v>
      </c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5" t="s">
        <v>66</v>
      </c>
      <c r="B46" s="11">
        <v>600</v>
      </c>
      <c r="C46" s="11">
        <f t="shared" si="0"/>
        <v>60</v>
      </c>
      <c r="D46" s="11">
        <f>131*1.5*2</f>
        <v>393</v>
      </c>
      <c r="E46" s="11" t="s">
        <v>72</v>
      </c>
      <c r="F46" s="11" t="s">
        <v>72</v>
      </c>
      <c r="G46" s="11">
        <f t="shared" si="1"/>
        <v>30</v>
      </c>
      <c r="H46" s="11">
        <f t="shared" si="2"/>
        <v>60</v>
      </c>
      <c r="I46" s="11">
        <f t="shared" si="3"/>
        <v>120</v>
      </c>
      <c r="J46" s="11">
        <f t="shared" si="4"/>
        <v>120</v>
      </c>
      <c r="K46" s="11">
        <f t="shared" si="5"/>
        <v>240</v>
      </c>
    </row>
    <row r="47" spans="1:11" x14ac:dyDescent="0.2">
      <c r="A47" s="5" t="s">
        <v>16</v>
      </c>
      <c r="B47" s="11">
        <v>400</v>
      </c>
      <c r="C47" s="11">
        <f t="shared" si="0"/>
        <v>40</v>
      </c>
      <c r="D47" s="11">
        <f>131*1*2</f>
        <v>262</v>
      </c>
      <c r="E47" s="11" t="s">
        <v>72</v>
      </c>
      <c r="F47" s="11" t="s">
        <v>72</v>
      </c>
      <c r="G47" s="11">
        <f t="shared" si="1"/>
        <v>10</v>
      </c>
      <c r="H47" s="11">
        <f t="shared" si="2"/>
        <v>40</v>
      </c>
      <c r="I47" s="11">
        <f t="shared" si="3"/>
        <v>80</v>
      </c>
      <c r="J47" s="11">
        <f t="shared" si="4"/>
        <v>80</v>
      </c>
      <c r="K47" s="11">
        <f t="shared" si="5"/>
        <v>160</v>
      </c>
    </row>
    <row r="48" spans="1:11" x14ac:dyDescent="0.2">
      <c r="A48" s="5" t="s">
        <v>9</v>
      </c>
      <c r="B48" s="11">
        <v>800</v>
      </c>
      <c r="C48" s="11">
        <f t="shared" si="0"/>
        <v>80</v>
      </c>
      <c r="D48" s="11">
        <f t="shared" si="6"/>
        <v>524</v>
      </c>
      <c r="E48" s="11" t="s">
        <v>72</v>
      </c>
      <c r="F48" s="11" t="s">
        <v>72</v>
      </c>
      <c r="G48" s="11">
        <f t="shared" si="1"/>
        <v>50</v>
      </c>
      <c r="H48" s="11">
        <f t="shared" si="2"/>
        <v>80</v>
      </c>
      <c r="I48" s="11">
        <f t="shared" si="3"/>
        <v>160</v>
      </c>
      <c r="J48" s="11">
        <f t="shared" si="4"/>
        <v>160</v>
      </c>
      <c r="K48" s="11">
        <f t="shared" si="5"/>
        <v>320</v>
      </c>
    </row>
    <row r="49" spans="1:11" x14ac:dyDescent="0.2">
      <c r="A49" s="5" t="s">
        <v>62</v>
      </c>
      <c r="B49" s="11">
        <v>1200</v>
      </c>
      <c r="C49" s="11">
        <f t="shared" si="0"/>
        <v>120</v>
      </c>
      <c r="D49" s="11">
        <f>131*3.5*2</f>
        <v>917</v>
      </c>
      <c r="E49" s="11" t="s">
        <v>72</v>
      </c>
      <c r="F49" s="11" t="s">
        <v>72</v>
      </c>
      <c r="G49" s="11">
        <f t="shared" si="1"/>
        <v>90</v>
      </c>
      <c r="H49" s="11">
        <f t="shared" si="2"/>
        <v>120</v>
      </c>
      <c r="I49" s="11">
        <f t="shared" si="3"/>
        <v>240</v>
      </c>
      <c r="J49" s="11">
        <f t="shared" si="4"/>
        <v>240</v>
      </c>
      <c r="K49" s="11">
        <f t="shared" si="5"/>
        <v>480</v>
      </c>
    </row>
    <row r="50" spans="1:11" x14ac:dyDescent="0.2">
      <c r="A50" s="5" t="s">
        <v>34</v>
      </c>
      <c r="B50" s="11">
        <v>700</v>
      </c>
      <c r="C50" s="11">
        <f t="shared" si="0"/>
        <v>70</v>
      </c>
      <c r="D50" s="11">
        <f>131*2*2</f>
        <v>524</v>
      </c>
      <c r="E50" s="11" t="s">
        <v>72</v>
      </c>
      <c r="F50" s="11" t="s">
        <v>72</v>
      </c>
      <c r="G50" s="11">
        <f t="shared" si="1"/>
        <v>40</v>
      </c>
      <c r="H50" s="11">
        <f t="shared" si="2"/>
        <v>70</v>
      </c>
      <c r="I50" s="11">
        <f t="shared" si="3"/>
        <v>140</v>
      </c>
      <c r="J50" s="11">
        <f t="shared" si="4"/>
        <v>140</v>
      </c>
      <c r="K50" s="11">
        <f t="shared" si="5"/>
        <v>280</v>
      </c>
    </row>
    <row r="51" spans="1:11" x14ac:dyDescent="0.2">
      <c r="A51" s="5" t="s">
        <v>7</v>
      </c>
      <c r="B51" s="11">
        <v>1100</v>
      </c>
      <c r="C51" s="11">
        <f t="shared" si="0"/>
        <v>110</v>
      </c>
      <c r="D51" s="11">
        <f>131*4*2</f>
        <v>1048</v>
      </c>
      <c r="E51" s="11" t="s">
        <v>72</v>
      </c>
      <c r="F51" s="11" t="s">
        <v>72</v>
      </c>
      <c r="G51" s="11">
        <f t="shared" si="1"/>
        <v>80</v>
      </c>
      <c r="H51" s="11">
        <f t="shared" si="2"/>
        <v>110</v>
      </c>
      <c r="I51" s="11">
        <f t="shared" si="3"/>
        <v>220</v>
      </c>
      <c r="J51" s="11">
        <f t="shared" si="4"/>
        <v>220</v>
      </c>
      <c r="K51" s="11">
        <f t="shared" si="5"/>
        <v>440</v>
      </c>
    </row>
    <row r="52" spans="1:11" x14ac:dyDescent="0.2">
      <c r="A52" s="5" t="s">
        <v>85</v>
      </c>
      <c r="B52" s="11">
        <v>1600</v>
      </c>
      <c r="C52" s="11">
        <f t="shared" si="0"/>
        <v>160</v>
      </c>
      <c r="D52" s="11">
        <f>131*4*2</f>
        <v>1048</v>
      </c>
      <c r="E52" s="11" t="s">
        <v>72</v>
      </c>
      <c r="F52" s="11" t="s">
        <v>72</v>
      </c>
      <c r="G52" s="11">
        <f t="shared" si="1"/>
        <v>130</v>
      </c>
      <c r="H52" s="11">
        <f t="shared" si="2"/>
        <v>160</v>
      </c>
      <c r="I52" s="11">
        <f t="shared" si="3"/>
        <v>320</v>
      </c>
      <c r="J52" s="11">
        <f t="shared" si="4"/>
        <v>320</v>
      </c>
      <c r="K52" s="11">
        <f t="shared" si="5"/>
        <v>640</v>
      </c>
    </row>
    <row r="53" spans="1:11" x14ac:dyDescent="0.2">
      <c r="A53" s="5" t="s">
        <v>70</v>
      </c>
      <c r="B53" s="11">
        <v>1000</v>
      </c>
      <c r="C53" s="11">
        <f t="shared" si="0"/>
        <v>100</v>
      </c>
      <c r="D53" s="11">
        <f>131*2.5*2</f>
        <v>655</v>
      </c>
      <c r="E53" s="11" t="s">
        <v>72</v>
      </c>
      <c r="F53" s="11" t="s">
        <v>72</v>
      </c>
      <c r="G53" s="11">
        <f t="shared" si="1"/>
        <v>70</v>
      </c>
      <c r="H53" s="11">
        <f t="shared" si="2"/>
        <v>100</v>
      </c>
      <c r="I53" s="11">
        <f t="shared" si="3"/>
        <v>200</v>
      </c>
      <c r="J53" s="11">
        <f t="shared" si="4"/>
        <v>200</v>
      </c>
      <c r="K53" s="11">
        <f t="shared" si="5"/>
        <v>400</v>
      </c>
    </row>
    <row r="54" spans="1:11" ht="28.5" x14ac:dyDescent="0.2">
      <c r="A54" s="12" t="s">
        <v>10</v>
      </c>
      <c r="B54" s="11">
        <v>1600</v>
      </c>
      <c r="C54" s="11">
        <f t="shared" si="0"/>
        <v>160</v>
      </c>
      <c r="D54" s="11">
        <f>131*4*2</f>
        <v>1048</v>
      </c>
      <c r="E54" s="11" t="s">
        <v>72</v>
      </c>
      <c r="F54" s="11" t="s">
        <v>72</v>
      </c>
      <c r="G54" s="11">
        <f t="shared" si="1"/>
        <v>130</v>
      </c>
      <c r="H54" s="11">
        <f t="shared" si="2"/>
        <v>160</v>
      </c>
      <c r="I54" s="11">
        <f t="shared" si="3"/>
        <v>320</v>
      </c>
      <c r="J54" s="11">
        <f t="shared" si="4"/>
        <v>320</v>
      </c>
      <c r="K54" s="11">
        <f t="shared" si="5"/>
        <v>640</v>
      </c>
    </row>
    <row r="55" spans="1:11" x14ac:dyDescent="0.2">
      <c r="A55" s="5" t="s">
        <v>21</v>
      </c>
      <c r="B55" s="11">
        <v>1300</v>
      </c>
      <c r="C55" s="11">
        <f t="shared" si="0"/>
        <v>130</v>
      </c>
      <c r="D55" s="11">
        <f>131*3*2</f>
        <v>786</v>
      </c>
      <c r="E55" s="11" t="s">
        <v>72</v>
      </c>
      <c r="F55" s="11" t="s">
        <v>72</v>
      </c>
      <c r="G55" s="11">
        <f t="shared" si="1"/>
        <v>100</v>
      </c>
      <c r="H55" s="11">
        <f t="shared" si="2"/>
        <v>130</v>
      </c>
      <c r="I55" s="11">
        <f t="shared" si="3"/>
        <v>260</v>
      </c>
      <c r="J55" s="11">
        <f t="shared" si="4"/>
        <v>260</v>
      </c>
      <c r="K55" s="11">
        <f t="shared" si="5"/>
        <v>520</v>
      </c>
    </row>
    <row r="56" spans="1:11" x14ac:dyDescent="0.2">
      <c r="A56" s="5" t="s">
        <v>23</v>
      </c>
      <c r="B56" s="11">
        <v>1500</v>
      </c>
      <c r="C56" s="11">
        <f t="shared" si="0"/>
        <v>150</v>
      </c>
      <c r="D56" s="11">
        <f>131*3.5*2</f>
        <v>917</v>
      </c>
      <c r="E56" s="11" t="s">
        <v>72</v>
      </c>
      <c r="F56" s="11" t="s">
        <v>72</v>
      </c>
      <c r="G56" s="11">
        <f t="shared" si="1"/>
        <v>120</v>
      </c>
      <c r="H56" s="11">
        <f t="shared" si="2"/>
        <v>150</v>
      </c>
      <c r="I56" s="11">
        <f t="shared" si="3"/>
        <v>300</v>
      </c>
      <c r="J56" s="11">
        <f t="shared" si="4"/>
        <v>300</v>
      </c>
      <c r="K56" s="11">
        <f t="shared" si="5"/>
        <v>600</v>
      </c>
    </row>
    <row r="57" spans="1:11" x14ac:dyDescent="0.2">
      <c r="A57" s="5" t="s">
        <v>22</v>
      </c>
      <c r="B57" s="11">
        <v>2200</v>
      </c>
      <c r="C57" s="11">
        <f t="shared" si="0"/>
        <v>220</v>
      </c>
      <c r="D57" s="11">
        <f>131*5*2</f>
        <v>1310</v>
      </c>
      <c r="E57" s="11" t="s">
        <v>72</v>
      </c>
      <c r="F57" s="11" t="s">
        <v>72</v>
      </c>
      <c r="G57" s="11">
        <f t="shared" si="1"/>
        <v>190</v>
      </c>
      <c r="H57" s="11">
        <f t="shared" si="2"/>
        <v>220</v>
      </c>
      <c r="I57" s="11">
        <f t="shared" si="3"/>
        <v>440</v>
      </c>
      <c r="J57" s="11">
        <f t="shared" si="4"/>
        <v>440</v>
      </c>
      <c r="K57" s="11">
        <f t="shared" si="5"/>
        <v>880</v>
      </c>
    </row>
    <row r="58" spans="1:11" x14ac:dyDescent="0.2">
      <c r="A58" s="5" t="s">
        <v>37</v>
      </c>
      <c r="B58" s="11">
        <v>1800</v>
      </c>
      <c r="C58" s="11">
        <f t="shared" si="0"/>
        <v>180</v>
      </c>
      <c r="D58" s="11">
        <f>131*3.5*2</f>
        <v>917</v>
      </c>
      <c r="E58" s="11" t="s">
        <v>72</v>
      </c>
      <c r="F58" s="11" t="s">
        <v>72</v>
      </c>
      <c r="G58" s="11">
        <f t="shared" si="1"/>
        <v>150</v>
      </c>
      <c r="H58" s="11">
        <f t="shared" si="2"/>
        <v>180</v>
      </c>
      <c r="I58" s="11">
        <f t="shared" si="3"/>
        <v>360</v>
      </c>
      <c r="J58" s="11">
        <f t="shared" si="4"/>
        <v>360</v>
      </c>
      <c r="K58" s="11">
        <f t="shared" si="5"/>
        <v>720</v>
      </c>
    </row>
    <row r="59" spans="1:11" x14ac:dyDescent="0.2">
      <c r="A59" s="5" t="s">
        <v>44</v>
      </c>
      <c r="B59" s="11">
        <v>1800</v>
      </c>
      <c r="C59" s="11">
        <f t="shared" si="0"/>
        <v>180</v>
      </c>
      <c r="D59" s="11">
        <f>131*3.5*2</f>
        <v>917</v>
      </c>
      <c r="E59" s="11" t="s">
        <v>72</v>
      </c>
      <c r="F59" s="11" t="s">
        <v>72</v>
      </c>
      <c r="G59" s="11">
        <f t="shared" si="1"/>
        <v>150</v>
      </c>
      <c r="H59" s="11">
        <f t="shared" si="2"/>
        <v>180</v>
      </c>
      <c r="I59" s="11">
        <f t="shared" si="3"/>
        <v>360</v>
      </c>
      <c r="J59" s="11">
        <f t="shared" si="4"/>
        <v>360</v>
      </c>
      <c r="K59" s="11">
        <f t="shared" si="5"/>
        <v>720</v>
      </c>
    </row>
    <row r="60" spans="1:11" x14ac:dyDescent="0.2">
      <c r="A60" s="5" t="s">
        <v>12</v>
      </c>
      <c r="B60" s="11">
        <v>1700</v>
      </c>
      <c r="C60" s="11">
        <f t="shared" si="0"/>
        <v>170</v>
      </c>
      <c r="D60" s="11">
        <f>131*5*2</f>
        <v>1310</v>
      </c>
      <c r="E60" s="11" t="s">
        <v>72</v>
      </c>
      <c r="F60" s="11" t="s">
        <v>72</v>
      </c>
      <c r="G60" s="11">
        <f t="shared" si="1"/>
        <v>140</v>
      </c>
      <c r="H60" s="11">
        <f t="shared" si="2"/>
        <v>170</v>
      </c>
      <c r="I60" s="11">
        <f t="shared" si="3"/>
        <v>340</v>
      </c>
      <c r="J60" s="11">
        <f t="shared" si="4"/>
        <v>340</v>
      </c>
      <c r="K60" s="11">
        <f t="shared" si="5"/>
        <v>680</v>
      </c>
    </row>
    <row r="61" spans="1:11" x14ac:dyDescent="0.2">
      <c r="A61" s="5" t="s">
        <v>24</v>
      </c>
      <c r="B61" s="11">
        <v>1700</v>
      </c>
      <c r="C61" s="11">
        <f t="shared" si="0"/>
        <v>170</v>
      </c>
      <c r="D61" s="11">
        <f>131*5*2</f>
        <v>1310</v>
      </c>
      <c r="E61" s="11" t="s">
        <v>72</v>
      </c>
      <c r="F61" s="11" t="s">
        <v>72</v>
      </c>
      <c r="G61" s="11">
        <f t="shared" si="1"/>
        <v>140</v>
      </c>
      <c r="H61" s="11">
        <f t="shared" si="2"/>
        <v>170</v>
      </c>
      <c r="I61" s="11">
        <f t="shared" si="3"/>
        <v>340</v>
      </c>
      <c r="J61" s="11">
        <f t="shared" si="4"/>
        <v>340</v>
      </c>
      <c r="K61" s="11">
        <f t="shared" si="5"/>
        <v>680</v>
      </c>
    </row>
    <row r="62" spans="1:11" x14ac:dyDescent="0.2">
      <c r="A62" s="5" t="s">
        <v>53</v>
      </c>
      <c r="B62" s="11">
        <v>1200</v>
      </c>
      <c r="C62" s="11">
        <f t="shared" si="0"/>
        <v>120</v>
      </c>
      <c r="D62" s="11">
        <f t="shared" si="6"/>
        <v>524</v>
      </c>
      <c r="E62" s="11" t="s">
        <v>72</v>
      </c>
      <c r="F62" s="11" t="s">
        <v>72</v>
      </c>
      <c r="G62" s="11">
        <f t="shared" si="1"/>
        <v>90</v>
      </c>
      <c r="H62" s="11">
        <f t="shared" si="2"/>
        <v>120</v>
      </c>
      <c r="I62" s="11">
        <f t="shared" si="3"/>
        <v>240</v>
      </c>
      <c r="J62" s="11">
        <f t="shared" si="4"/>
        <v>240</v>
      </c>
      <c r="K62" s="11">
        <f t="shared" si="5"/>
        <v>480</v>
      </c>
    </row>
    <row r="63" spans="1:11" x14ac:dyDescent="0.2">
      <c r="A63" s="5" t="s">
        <v>54</v>
      </c>
      <c r="B63" s="11">
        <v>1500</v>
      </c>
      <c r="C63" s="11">
        <f t="shared" si="0"/>
        <v>150</v>
      </c>
      <c r="D63" s="11">
        <f t="shared" si="6"/>
        <v>524</v>
      </c>
      <c r="E63" s="11" t="s">
        <v>72</v>
      </c>
      <c r="F63" s="11" t="s">
        <v>72</v>
      </c>
      <c r="G63" s="11">
        <f t="shared" si="1"/>
        <v>120</v>
      </c>
      <c r="H63" s="11">
        <f t="shared" si="2"/>
        <v>150</v>
      </c>
      <c r="I63" s="11">
        <f t="shared" si="3"/>
        <v>300</v>
      </c>
      <c r="J63" s="11">
        <f t="shared" si="4"/>
        <v>300</v>
      </c>
      <c r="K63" s="11">
        <f t="shared" si="5"/>
        <v>600</v>
      </c>
    </row>
    <row r="64" spans="1:11" x14ac:dyDescent="0.2">
      <c r="A64" s="5" t="s">
        <v>18</v>
      </c>
      <c r="B64" s="11">
        <v>1800</v>
      </c>
      <c r="C64" s="11">
        <f t="shared" si="0"/>
        <v>180</v>
      </c>
      <c r="D64" s="11">
        <f>131*4.5*2</f>
        <v>1179</v>
      </c>
      <c r="E64" s="11" t="s">
        <v>72</v>
      </c>
      <c r="F64" s="11" t="s">
        <v>72</v>
      </c>
      <c r="G64" s="11">
        <f t="shared" si="1"/>
        <v>150</v>
      </c>
      <c r="H64" s="11">
        <f t="shared" si="2"/>
        <v>180</v>
      </c>
      <c r="I64" s="11">
        <f t="shared" si="3"/>
        <v>360</v>
      </c>
      <c r="J64" s="11">
        <f t="shared" si="4"/>
        <v>360</v>
      </c>
      <c r="K64" s="11">
        <f t="shared" si="5"/>
        <v>720</v>
      </c>
    </row>
    <row r="65" spans="1:11" ht="28.5" x14ac:dyDescent="0.2">
      <c r="A65" s="13" t="s">
        <v>33</v>
      </c>
      <c r="B65" s="11">
        <v>2200</v>
      </c>
      <c r="C65" s="11">
        <f t="shared" si="0"/>
        <v>220</v>
      </c>
      <c r="D65" s="11">
        <f>131*6*2</f>
        <v>1572</v>
      </c>
      <c r="E65" s="11" t="s">
        <v>72</v>
      </c>
      <c r="F65" s="11" t="s">
        <v>72</v>
      </c>
      <c r="G65" s="11">
        <f t="shared" si="1"/>
        <v>190</v>
      </c>
      <c r="H65" s="11">
        <f t="shared" si="2"/>
        <v>220</v>
      </c>
      <c r="I65" s="11">
        <f t="shared" si="3"/>
        <v>440</v>
      </c>
      <c r="J65" s="11">
        <f t="shared" si="4"/>
        <v>440</v>
      </c>
      <c r="K65" s="11">
        <f t="shared" si="5"/>
        <v>880</v>
      </c>
    </row>
    <row r="66" spans="1:11" x14ac:dyDescent="0.2">
      <c r="A66" s="5" t="s">
        <v>32</v>
      </c>
      <c r="B66" s="11">
        <v>500</v>
      </c>
      <c r="C66" s="11">
        <f t="shared" si="0"/>
        <v>50</v>
      </c>
      <c r="D66" s="11">
        <f>131*1.5*2</f>
        <v>393</v>
      </c>
      <c r="E66" s="11" t="s">
        <v>72</v>
      </c>
      <c r="F66" s="11" t="s">
        <v>72</v>
      </c>
      <c r="G66" s="11">
        <f t="shared" si="1"/>
        <v>20</v>
      </c>
      <c r="H66" s="11">
        <f t="shared" si="2"/>
        <v>50</v>
      </c>
      <c r="I66" s="11">
        <f t="shared" si="3"/>
        <v>100</v>
      </c>
      <c r="J66" s="11">
        <f t="shared" si="4"/>
        <v>100</v>
      </c>
      <c r="K66" s="11">
        <f t="shared" si="5"/>
        <v>200</v>
      </c>
    </row>
  </sheetData>
  <mergeCells count="3">
    <mergeCell ref="B3:K3"/>
    <mergeCell ref="B20:K20"/>
    <mergeCell ref="B45:K45"/>
  </mergeCells>
  <pageMargins left="0.74805557727813721" right="0.74805557727813721" top="0.98430556058883667" bottom="0.98430556058883667" header="0.51180553436279297" footer="0.51180553436279297"/>
  <pageSetup fitToWidth="0" fitToHeight="0" orientation="portrait" draf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на пошив</vt:lpstr>
      <vt:lpstr>прайс цен на изготовления лекал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Solovev</dc:creator>
  <cp:lastModifiedBy>Игорь Мишин</cp:lastModifiedBy>
  <cp:revision>14</cp:revision>
  <dcterms:created xsi:type="dcterms:W3CDTF">2020-04-28T18:05:00Z</dcterms:created>
  <dcterms:modified xsi:type="dcterms:W3CDTF">2020-05-08T12:12:29Z</dcterms:modified>
  <cp:version>0906.0100.01</cp:version>
</cp:coreProperties>
</file>